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0150" sheetId="69" r:id="rId1"/>
    <sheet name="2010" sheetId="61" r:id="rId2"/>
    <sheet name="3104" sheetId="70" r:id="rId3"/>
    <sheet name="3133" sheetId="71" r:id="rId4"/>
    <sheet name="6030" sheetId="72" r:id="rId5"/>
    <sheet name="6071" sheetId="73" r:id="rId6"/>
    <sheet name="7461" sheetId="74" r:id="rId7"/>
    <sheet name="8110" sheetId="75" r:id="rId8"/>
    <sheet name="8220" sheetId="68" r:id="rId9"/>
    <sheet name="8240" sheetId="76" r:id="rId10"/>
  </sheets>
  <calcPr calcId="152511"/>
</workbook>
</file>

<file path=xl/calcChain.xml><?xml version="1.0" encoding="utf-8"?>
<calcChain xmlns="http://schemas.openxmlformats.org/spreadsheetml/2006/main">
  <c r="E23" i="72" l="1"/>
  <c r="F13" i="76"/>
  <c r="E13" i="76"/>
  <c r="F16" i="76"/>
  <c r="C16" i="76"/>
  <c r="B16" i="76"/>
  <c r="E14" i="76"/>
  <c r="E20" i="68"/>
  <c r="E42" i="68" s="1"/>
  <c r="F42" i="68"/>
  <c r="C42" i="68"/>
  <c r="B42" i="68"/>
  <c r="E22" i="75"/>
  <c r="F23" i="75"/>
  <c r="C42" i="75"/>
  <c r="B42" i="75"/>
  <c r="F25" i="75"/>
  <c r="F42" i="75"/>
  <c r="E21" i="75"/>
  <c r="E16" i="76" l="1"/>
  <c r="E42" i="75"/>
  <c r="E21" i="74" l="1"/>
  <c r="E20" i="74"/>
  <c r="C42" i="74"/>
  <c r="B42" i="74"/>
  <c r="F21" i="74"/>
  <c r="F42" i="74" s="1"/>
  <c r="E20" i="73"/>
  <c r="C42" i="73"/>
  <c r="B42" i="73"/>
  <c r="F25" i="73"/>
  <c r="F42" i="73" s="1"/>
  <c r="E22" i="73"/>
  <c r="E21" i="73"/>
  <c r="E42" i="73"/>
  <c r="E42" i="74" l="1"/>
  <c r="F25" i="72"/>
  <c r="F24" i="72"/>
  <c r="C42" i="72"/>
  <c r="B42" i="72"/>
  <c r="E26" i="72"/>
  <c r="E22" i="72"/>
  <c r="E21" i="72"/>
  <c r="F22" i="71"/>
  <c r="C42" i="71"/>
  <c r="B42" i="71"/>
  <c r="F25" i="71"/>
  <c r="F42" i="71" s="1"/>
  <c r="E23" i="71"/>
  <c r="E21" i="71"/>
  <c r="E42" i="72" l="1"/>
  <c r="F42" i="72"/>
  <c r="E42" i="71"/>
  <c r="C42" i="70"/>
  <c r="B42" i="70"/>
  <c r="E22" i="70"/>
  <c r="F42" i="70"/>
  <c r="E21" i="70"/>
  <c r="E42" i="70" s="1"/>
  <c r="E21" i="61" l="1"/>
  <c r="E20" i="61"/>
  <c r="F24" i="69"/>
  <c r="F23" i="69"/>
  <c r="E20" i="69"/>
  <c r="C42" i="69"/>
  <c r="B42" i="69"/>
  <c r="E21" i="69"/>
  <c r="F42" i="69" l="1"/>
  <c r="E42" i="69"/>
  <c r="C42" i="61" l="1"/>
  <c r="B42" i="61"/>
  <c r="F25" i="61"/>
  <c r="F42" i="61" s="1"/>
  <c r="E42" i="61" l="1"/>
</calcChain>
</file>

<file path=xl/sharedStrings.xml><?xml version="1.0" encoding="utf-8"?>
<sst xmlns="http://schemas.openxmlformats.org/spreadsheetml/2006/main" count="281" uniqueCount="65">
  <si>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</si>
  <si>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</si>
  <si>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</si>
  <si>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</si>
  <si>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</si>
  <si>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</si>
  <si>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</si>
  <si>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</si>
  <si>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</si>
  <si>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</si>
  <si>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</si>
  <si>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</si>
  <si>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</si>
  <si>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</si>
  <si>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</si>
  <si>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Надяння якісних медичних послуг мешканцям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</si>
  <si>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</si>
  <si>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</si>
  <si>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з КПКВК МБ 0112010 Відділу бухгалтерського обліку, планування та звітності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</si>
  <si>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</si>
  <si>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</si>
  <si>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</si>
  <si>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</si>
  <si>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</si>
  <si>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</si>
  <si>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</si>
  <si>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предметів і матеріалів для забезпечення господарської діяльності</t>
  </si>
  <si>
    <t>Оприбуткування ОЗ та матеріалів, що надійшли від благодійних організацій, згідно довідки у натуральній формі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</si>
  <si>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</si>
  <si>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</si>
  <si>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</si>
  <si>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</si>
  <si>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товарів, згідно довідок у натуральній формі</t>
  </si>
  <si>
    <t>Облаштування та ремонт захисних споруд цивільного захисту</t>
  </si>
  <si>
    <t>з КПКВК МБ 0113133 Відділу бухгалтерського обліку, планування та звітності</t>
  </si>
  <si>
    <t>Забезпечення реалізації державної політики у молодіжній сфері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</si>
  <si>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</si>
  <si>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Придбання основних засобів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</si>
  <si>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</si>
  <si>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</si>
  <si>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</si>
  <si>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</si>
  <si>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</si>
  <si>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Оприбуткування ОЗ та матеріалів від благодійних організацій згідно довідки у натуральній формі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</si>
  <si>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</si>
  <si>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Придбання основних засобів (насос, висоторіз, тощо)</t>
  </si>
  <si>
    <t>з КПКВК МБ 0116071 Відділу бухгалтерського обліку, планування та звітності</t>
  </si>
  <si>
    <t>Створення належних умов для життєдіяльності населення міста Новгород-Сіверський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</si>
  <si>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</si>
  <si>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</si>
  <si>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</si>
  <si>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</si>
  <si>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</si>
  <si>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</si>
  <si>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</si>
  <si>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</si>
  <si>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</si>
  <si>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</si>
  <si>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з КПКВК МБ 0118220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</si>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</sst>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\ &quot;₴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top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right" vertical="justify" wrapText="1"/>
    </xf>
    <xf numFmtId="164" fontId="1" fillId="2" borderId="5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right" vertical="justify" wrapText="1"/>
    </xf>
    <xf numFmtId="164" fontId="1" fillId="2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/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4" workbookViewId="0">
      <selection activeCell="E42" sqref="E42:F4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21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4.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20.25" customHeight="1" x14ac:dyDescent="0.25">
      <c r="A9" s="45" t="s">
        <v>3</v>
      </c>
      <c r="B9" s="46"/>
      <c r="C9" s="46"/>
      <c r="D9" s="46"/>
      <c r="E9" s="46"/>
      <c r="F9" s="47"/>
    </row>
    <row r="10" spans="1:6" ht="34.9" customHeight="1" x14ac:dyDescent="0.25">
      <c r="A10" s="39" t="s">
        <v>22</v>
      </c>
      <c r="B10" s="40"/>
      <c r="C10" s="41"/>
      <c r="D10" s="39" t="s">
        <v>22</v>
      </c>
      <c r="E10" s="40"/>
      <c r="F10" s="41"/>
    </row>
    <row r="11" spans="1:6" ht="66" hidden="1" customHeight="1" x14ac:dyDescent="0.25">
      <c r="A11" s="39"/>
      <c r="B11" s="40"/>
      <c r="C11" s="41"/>
      <c r="D11" s="39"/>
      <c r="E11" s="40"/>
      <c r="F11" s="41"/>
    </row>
    <row r="12" spans="1:6" ht="66" hidden="1" customHeight="1" x14ac:dyDescent="0.25">
      <c r="A12" s="39"/>
      <c r="B12" s="40"/>
      <c r="C12" s="41"/>
      <c r="D12" s="39"/>
      <c r="E12" s="40"/>
      <c r="F12" s="41"/>
    </row>
    <row r="13" spans="1:6" ht="81" hidden="1" customHeight="1" x14ac:dyDescent="0.25">
      <c r="A13" s="39"/>
      <c r="B13" s="40"/>
      <c r="C13" s="41"/>
      <c r="D13" s="39"/>
      <c r="E13" s="40"/>
      <c r="F13" s="41"/>
    </row>
    <row r="14" spans="1:6" ht="19.5" hidden="1" customHeight="1" x14ac:dyDescent="0.25">
      <c r="A14" s="39"/>
      <c r="B14" s="40"/>
      <c r="C14" s="41"/>
      <c r="D14" s="39"/>
      <c r="E14" s="40"/>
      <c r="F14" s="41"/>
    </row>
    <row r="15" spans="1:6" ht="30" hidden="1" customHeight="1" x14ac:dyDescent="0.25">
      <c r="A15" s="39"/>
      <c r="B15" s="40"/>
      <c r="C15" s="41"/>
      <c r="D15" s="39"/>
      <c r="E15" s="40"/>
      <c r="F15" s="41"/>
    </row>
    <row r="16" spans="1:6" ht="34.5" hidden="1" customHeight="1" x14ac:dyDescent="0.25">
      <c r="A16" s="39"/>
      <c r="B16" s="40"/>
      <c r="C16" s="41"/>
      <c r="D16" s="39"/>
      <c r="E16" s="40"/>
      <c r="F16" s="41"/>
    </row>
    <row r="17" spans="1:6" ht="15" hidden="1" customHeight="1" x14ac:dyDescent="0.25">
      <c r="A17" s="39"/>
      <c r="B17" s="40"/>
      <c r="C17" s="41"/>
      <c r="D17" s="39"/>
      <c r="E17" s="40"/>
      <c r="F17" s="41"/>
    </row>
    <row r="18" spans="1:6" ht="91.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75" x14ac:dyDescent="0.25">
      <c r="A20" s="7" t="s">
        <v>23</v>
      </c>
      <c r="B20" s="21">
        <v>30873440</v>
      </c>
      <c r="C20" s="21"/>
      <c r="D20" s="7" t="s">
        <v>23</v>
      </c>
      <c r="E20" s="25">
        <f>B20</f>
        <v>30873440</v>
      </c>
      <c r="F20" s="23"/>
    </row>
    <row r="21" spans="1:6" ht="45" x14ac:dyDescent="0.25">
      <c r="A21" s="7" t="s">
        <v>24</v>
      </c>
      <c r="B21" s="21">
        <v>200000</v>
      </c>
      <c r="C21" s="21"/>
      <c r="D21" s="7" t="s">
        <v>24</v>
      </c>
      <c r="E21" s="23">
        <f>B21</f>
        <v>200000</v>
      </c>
      <c r="F21" s="23"/>
    </row>
    <row r="22" spans="1:6" ht="75" x14ac:dyDescent="0.25">
      <c r="A22" s="7" t="s">
        <v>25</v>
      </c>
      <c r="B22" s="21">
        <v>70000</v>
      </c>
      <c r="C22" s="21"/>
      <c r="D22" s="7" t="s">
        <v>25</v>
      </c>
      <c r="E22" s="23">
        <v>70000</v>
      </c>
      <c r="F22" s="23">
        <v>0</v>
      </c>
    </row>
    <row r="23" spans="1:6" ht="31.5" customHeight="1" x14ac:dyDescent="0.25">
      <c r="A23" s="7" t="s">
        <v>26</v>
      </c>
      <c r="B23" s="21"/>
      <c r="C23" s="21">
        <v>30000</v>
      </c>
      <c r="D23" s="7" t="s">
        <v>26</v>
      </c>
      <c r="E23" s="23"/>
      <c r="F23" s="23">
        <f>C23+50000</f>
        <v>80000</v>
      </c>
    </row>
    <row r="24" spans="1:6" ht="45" customHeight="1" x14ac:dyDescent="0.25">
      <c r="A24" s="7" t="s">
        <v>27</v>
      </c>
      <c r="B24" s="10"/>
      <c r="C24" s="10">
        <v>135697</v>
      </c>
      <c r="D24" s="7" t="s">
        <v>27</v>
      </c>
      <c r="E24" s="11"/>
      <c r="F24" s="11">
        <f>C24+586089.44</f>
        <v>721786.44</v>
      </c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SUM(B20:B30)</f>
        <v>31143440</v>
      </c>
      <c r="C42" s="22">
        <f>SUM(C20:C30)-C22</f>
        <v>165697</v>
      </c>
      <c r="D42" s="22"/>
      <c r="E42" s="22">
        <f>SUM(E20:E30)</f>
        <v>31143440</v>
      </c>
      <c r="F42" s="22">
        <f>SUM(F20:F30)</f>
        <v>801786.44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I16" sqref="I16"/>
    </sheetView>
  </sheetViews>
  <sheetFormatPr defaultColWidth="9.140625" defaultRowHeight="15.75" x14ac:dyDescent="0.25"/>
  <cols>
    <col min="1" max="1" width="39.28515625" style="1" customWidth="1"/>
    <col min="2" max="3" width="14.28515625" style="1" bestFit="1" customWidth="1"/>
    <col min="4" max="4" width="39.5703125" style="1" customWidth="1"/>
    <col min="5" max="6" width="14.28515625" style="1" bestFit="1" customWidth="1"/>
    <col min="7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61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9" t="s">
        <v>11</v>
      </c>
      <c r="C8" s="2" t="s">
        <v>12</v>
      </c>
      <c r="D8" s="49"/>
      <c r="E8" s="29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51.75" customHeight="1" x14ac:dyDescent="0.25">
      <c r="A10" s="39" t="s">
        <v>62</v>
      </c>
      <c r="B10" s="40"/>
      <c r="C10" s="41"/>
      <c r="D10" s="39" t="s">
        <v>62</v>
      </c>
      <c r="E10" s="40"/>
      <c r="F10" s="41"/>
    </row>
    <row r="11" spans="1:6" ht="33" hidden="1" customHeight="1" x14ac:dyDescent="0.25">
      <c r="A11" s="59"/>
      <c r="B11" s="60"/>
      <c r="C11" s="61"/>
      <c r="D11" s="59"/>
      <c r="E11" s="60"/>
      <c r="F11" s="61"/>
    </row>
    <row r="12" spans="1:6" ht="20.25" customHeight="1" x14ac:dyDescent="0.25">
      <c r="A12" s="42" t="s">
        <v>4</v>
      </c>
      <c r="B12" s="43"/>
      <c r="C12" s="43"/>
      <c r="D12" s="43"/>
      <c r="E12" s="43"/>
      <c r="F12" s="44"/>
    </row>
    <row r="13" spans="1:6" ht="33.75" customHeight="1" x14ac:dyDescent="0.25">
      <c r="A13" s="7" t="s">
        <v>63</v>
      </c>
      <c r="B13" s="30">
        <v>970000</v>
      </c>
      <c r="C13" s="31">
        <v>2000000</v>
      </c>
      <c r="D13" s="7" t="s">
        <v>63</v>
      </c>
      <c r="E13" s="32">
        <f>B13</f>
        <v>970000</v>
      </c>
      <c r="F13" s="33">
        <f>2000000-200000</f>
        <v>1800000</v>
      </c>
    </row>
    <row r="14" spans="1:6" ht="81" customHeight="1" x14ac:dyDescent="0.25">
      <c r="A14" s="7" t="s">
        <v>64</v>
      </c>
      <c r="B14" s="32">
        <v>250000</v>
      </c>
      <c r="C14" s="34"/>
      <c r="D14" s="7" t="s">
        <v>64</v>
      </c>
      <c r="E14" s="32">
        <f>B14</f>
        <v>250000</v>
      </c>
      <c r="F14" s="34"/>
    </row>
    <row r="15" spans="1:6" ht="51" hidden="1" customHeight="1" x14ac:dyDescent="0.25">
      <c r="A15" s="7"/>
      <c r="B15" s="32"/>
      <c r="C15" s="34"/>
      <c r="D15" s="7"/>
      <c r="E15" s="32"/>
      <c r="F15" s="34"/>
    </row>
    <row r="16" spans="1:6" ht="18" customHeight="1" x14ac:dyDescent="0.25">
      <c r="A16" s="35" t="s">
        <v>10</v>
      </c>
      <c r="B16" s="22">
        <f>SUM(B13:B15)</f>
        <v>1220000</v>
      </c>
      <c r="C16" s="22">
        <f>SUM(C13:C15)</f>
        <v>2000000</v>
      </c>
      <c r="D16" s="36"/>
      <c r="E16" s="22">
        <f>SUM(E13:E15)</f>
        <v>1220000</v>
      </c>
      <c r="F16" s="22">
        <f>SUM(F13:F15)</f>
        <v>1800000</v>
      </c>
    </row>
    <row r="17" spans="1:6" ht="15.75" customHeight="1" x14ac:dyDescent="0.25">
      <c r="A17" s="56"/>
      <c r="B17" s="57"/>
      <c r="C17" s="57"/>
      <c r="D17" s="57"/>
      <c r="E17" s="57"/>
      <c r="F17" s="58"/>
    </row>
    <row r="18" spans="1:6" ht="15.75" customHeight="1" x14ac:dyDescent="0.25">
      <c r="A18" s="37"/>
      <c r="B18" s="37"/>
      <c r="C18" s="37"/>
      <c r="D18" s="37"/>
      <c r="E18" s="37"/>
      <c r="F18" s="37"/>
    </row>
    <row r="19" spans="1:6" ht="30.75" customHeight="1" x14ac:dyDescent="0.25">
      <c r="A19" s="37"/>
      <c r="B19" s="37"/>
      <c r="C19" s="37"/>
      <c r="D19" s="37"/>
      <c r="E19" s="37"/>
      <c r="F19" s="37"/>
    </row>
    <row r="20" spans="1:6" ht="65.25" customHeight="1" x14ac:dyDescent="0.25">
      <c r="A20" s="37"/>
      <c r="B20" s="37"/>
      <c r="C20" s="37"/>
      <c r="D20" s="37"/>
      <c r="E20" s="37"/>
      <c r="F20" s="37"/>
    </row>
    <row r="21" spans="1:6" ht="30.75" customHeight="1" x14ac:dyDescent="0.25">
      <c r="A21" s="37"/>
      <c r="B21" s="37"/>
      <c r="C21" s="37"/>
      <c r="D21" s="37"/>
      <c r="E21" s="37"/>
      <c r="F21" s="37"/>
    </row>
    <row r="22" spans="1:6" ht="58.9" hidden="1" customHeight="1" x14ac:dyDescent="0.25">
      <c r="A22" s="37"/>
      <c r="B22" s="37"/>
      <c r="C22" s="37"/>
      <c r="D22" s="37"/>
      <c r="E22" s="37"/>
      <c r="F22" s="37"/>
    </row>
    <row r="23" spans="1:6" ht="15.75" hidden="1" customHeight="1" x14ac:dyDescent="0.25">
      <c r="A23" s="37"/>
      <c r="B23" s="37"/>
      <c r="C23" s="37"/>
      <c r="D23" s="37"/>
      <c r="E23" s="37"/>
      <c r="F23" s="37"/>
    </row>
    <row r="24" spans="1:6" ht="15.75" hidden="1" customHeight="1" x14ac:dyDescent="0.25">
      <c r="A24" s="37"/>
      <c r="B24" s="37"/>
      <c r="C24" s="37"/>
      <c r="D24" s="37"/>
      <c r="E24" s="37"/>
      <c r="F24" s="37"/>
    </row>
    <row r="25" spans="1:6" ht="15.75" hidden="1" customHeight="1" x14ac:dyDescent="0.25"/>
    <row r="26" spans="1:6" ht="36" hidden="1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</sheetData>
  <mergeCells count="17">
    <mergeCell ref="A1:F1"/>
    <mergeCell ref="A2:F2"/>
    <mergeCell ref="A3:F3"/>
    <mergeCell ref="A4:F4"/>
    <mergeCell ref="A6:C6"/>
    <mergeCell ref="D6:F6"/>
    <mergeCell ref="A17:F17"/>
    <mergeCell ref="A11:C11"/>
    <mergeCell ref="D11:F11"/>
    <mergeCell ref="A12:F12"/>
    <mergeCell ref="A7:A8"/>
    <mergeCell ref="B7:C7"/>
    <mergeCell ref="D7:D8"/>
    <mergeCell ref="E7:F7"/>
    <mergeCell ref="A9:F9"/>
    <mergeCell ref="A10:C10"/>
    <mergeCell ref="D10:F10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2" sqref="E2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5.28515625" style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18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4.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20.25" customHeight="1" x14ac:dyDescent="0.25">
      <c r="A9" s="45" t="s">
        <v>3</v>
      </c>
      <c r="B9" s="46"/>
      <c r="C9" s="46"/>
      <c r="D9" s="46"/>
      <c r="E9" s="46"/>
      <c r="F9" s="47"/>
    </row>
    <row r="10" spans="1:6" ht="34.9" customHeight="1" x14ac:dyDescent="0.25">
      <c r="A10" s="39" t="s">
        <v>15</v>
      </c>
      <c r="B10" s="40"/>
      <c r="C10" s="41"/>
      <c r="D10" s="39" t="s">
        <v>15</v>
      </c>
      <c r="E10" s="40"/>
      <c r="F10" s="41"/>
    </row>
    <row r="11" spans="1:6" ht="63.7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30" x14ac:dyDescent="0.25">
      <c r="A20" s="7" t="s">
        <v>16</v>
      </c>
      <c r="B20" s="21">
        <v>8552400</v>
      </c>
      <c r="C20" s="10"/>
      <c r="D20" s="7" t="s">
        <v>16</v>
      </c>
      <c r="E20" s="25">
        <f>B20+800000</f>
        <v>9352400</v>
      </c>
      <c r="F20" s="11"/>
    </row>
    <row r="21" spans="1:6" ht="30" x14ac:dyDescent="0.25">
      <c r="A21" s="7" t="s">
        <v>17</v>
      </c>
      <c r="B21" s="21">
        <v>731000</v>
      </c>
      <c r="C21" s="24"/>
      <c r="D21" s="7" t="s">
        <v>17</v>
      </c>
      <c r="E21" s="23">
        <f>B21</f>
        <v>731000</v>
      </c>
      <c r="F21" s="23"/>
    </row>
    <row r="22" spans="1:6" x14ac:dyDescent="0.25">
      <c r="A22" s="7"/>
      <c r="B22" s="21"/>
      <c r="C22" s="24"/>
      <c r="D22" s="7"/>
      <c r="E22" s="23"/>
      <c r="F22" s="23"/>
    </row>
    <row r="23" spans="1:6" ht="31.5" hidden="1" customHeight="1" x14ac:dyDescent="0.25">
      <c r="A23" s="7"/>
      <c r="B23" s="21"/>
      <c r="C23" s="24"/>
      <c r="D23" s="7"/>
      <c r="E23" s="23"/>
      <c r="F23" s="23"/>
    </row>
    <row r="24" spans="1:6" hidden="1" x14ac:dyDescent="0.25">
      <c r="A24" s="7"/>
      <c r="B24" s="10"/>
      <c r="C24" s="10"/>
      <c r="D24" s="7"/>
      <c r="E24" s="11"/>
      <c r="F24" s="11"/>
    </row>
    <row r="25" spans="1:6" ht="15" hidden="1" customHeight="1" x14ac:dyDescent="0.25">
      <c r="A25" s="7"/>
      <c r="B25" s="10"/>
      <c r="C25" s="10"/>
      <c r="D25" s="7"/>
      <c r="E25" s="11"/>
      <c r="F25" s="11">
        <f>C25</f>
        <v>0</v>
      </c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SUM(B20:B32)</f>
        <v>9283400</v>
      </c>
      <c r="C42" s="22">
        <f>SUM(C20:C32)</f>
        <v>0</v>
      </c>
      <c r="D42" s="20"/>
      <c r="E42" s="22">
        <f>SUM(E20:E32)</f>
        <v>10083400</v>
      </c>
      <c r="F42" s="22">
        <f>SUM(F20:F32)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1" workbookViewId="0">
      <selection activeCell="E42" sqref="E42:F4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28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25.5" customHeight="1" x14ac:dyDescent="0.25">
      <c r="A10" s="39" t="s">
        <v>29</v>
      </c>
      <c r="B10" s="40"/>
      <c r="C10" s="41"/>
      <c r="D10" s="39" t="s">
        <v>29</v>
      </c>
      <c r="E10" s="40"/>
      <c r="F10" s="41"/>
    </row>
    <row r="11" spans="1:6" ht="39.75" hidden="1" customHeight="1" x14ac:dyDescent="0.25">
      <c r="A11" s="39"/>
      <c r="B11" s="40"/>
      <c r="C11" s="41"/>
      <c r="D11" s="39"/>
      <c r="E11" s="40"/>
      <c r="F11" s="41"/>
    </row>
    <row r="12" spans="1:6" ht="79.5" hidden="1" customHeight="1" x14ac:dyDescent="0.25">
      <c r="A12" s="39"/>
      <c r="B12" s="40"/>
      <c r="C12" s="41"/>
      <c r="D12" s="39"/>
      <c r="E12" s="40"/>
      <c r="F12" s="41"/>
    </row>
    <row r="13" spans="1:6" ht="81" hidden="1" customHeight="1" x14ac:dyDescent="0.25">
      <c r="A13" s="39"/>
      <c r="B13" s="40"/>
      <c r="C13" s="41"/>
      <c r="D13" s="39"/>
      <c r="E13" s="40"/>
      <c r="F13" s="41"/>
    </row>
    <row r="14" spans="1:6" ht="79.5" hidden="1" customHeight="1" x14ac:dyDescent="0.25">
      <c r="A14" s="39" t="s">
        <v>19</v>
      </c>
      <c r="B14" s="40"/>
      <c r="C14" s="41"/>
      <c r="D14" s="39" t="s">
        <v>19</v>
      </c>
      <c r="E14" s="40"/>
      <c r="F14" s="41"/>
    </row>
    <row r="15" spans="1:6" ht="33" hidden="1" customHeight="1" x14ac:dyDescent="0.25">
      <c r="A15" s="39" t="s">
        <v>20</v>
      </c>
      <c r="B15" s="40"/>
      <c r="C15" s="41"/>
      <c r="D15" s="39" t="s">
        <v>20</v>
      </c>
      <c r="E15" s="40"/>
      <c r="F15" s="41"/>
    </row>
    <row r="16" spans="1:6" ht="81.75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45" hidden="1" customHeight="1" x14ac:dyDescent="0.25">
      <c r="A20" s="7"/>
      <c r="B20" s="10"/>
      <c r="C20" s="10"/>
      <c r="D20" s="7"/>
      <c r="E20" s="26"/>
      <c r="F20" s="11"/>
    </row>
    <row r="21" spans="1:6" ht="71.25" customHeight="1" x14ac:dyDescent="0.25">
      <c r="A21" s="7" t="s">
        <v>30</v>
      </c>
      <c r="B21" s="21">
        <v>6120500</v>
      </c>
      <c r="C21" s="21">
        <v>750000</v>
      </c>
      <c r="D21" s="7" t="s">
        <v>30</v>
      </c>
      <c r="E21" s="23">
        <f>B21+600957</f>
        <v>6721457</v>
      </c>
      <c r="F21" s="23">
        <v>784957.39</v>
      </c>
    </row>
    <row r="22" spans="1:6" ht="150" customHeight="1" x14ac:dyDescent="0.25">
      <c r="A22" s="7" t="s">
        <v>31</v>
      </c>
      <c r="B22" s="21">
        <v>5860500</v>
      </c>
      <c r="C22" s="21"/>
      <c r="D22" s="7" t="s">
        <v>31</v>
      </c>
      <c r="E22" s="23">
        <f>1000000+4360500+500000+1839300</f>
        <v>7699800</v>
      </c>
      <c r="F22" s="23"/>
    </row>
    <row r="23" spans="1:6" ht="30" customHeight="1" x14ac:dyDescent="0.25">
      <c r="A23" s="7" t="s">
        <v>32</v>
      </c>
      <c r="B23" s="21"/>
      <c r="C23" s="21">
        <v>860353.07</v>
      </c>
      <c r="D23" s="7" t="s">
        <v>32</v>
      </c>
      <c r="E23" s="23"/>
      <c r="F23" s="23">
        <v>1228761.82</v>
      </c>
    </row>
    <row r="24" spans="1:6" ht="34.5" customHeight="1" x14ac:dyDescent="0.25">
      <c r="A24" s="7" t="s">
        <v>33</v>
      </c>
      <c r="B24" s="21">
        <v>30000</v>
      </c>
      <c r="C24" s="21"/>
      <c r="D24" s="7" t="s">
        <v>33</v>
      </c>
      <c r="E24" s="23">
        <v>30000</v>
      </c>
      <c r="F24" s="23"/>
    </row>
    <row r="25" spans="1:6" ht="15" hidden="1" customHeight="1" x14ac:dyDescent="0.25">
      <c r="A25" s="7"/>
      <c r="B25" s="10"/>
      <c r="C25" s="10"/>
      <c r="D25" s="7"/>
      <c r="E25" s="11"/>
      <c r="F25" s="11"/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ht="15.75" customHeight="1" x14ac:dyDescent="0.25">
      <c r="A42" s="19" t="s">
        <v>10</v>
      </c>
      <c r="B42" s="22">
        <f>SUM(B20:B30)</f>
        <v>12011000</v>
      </c>
      <c r="C42" s="22">
        <f>SUM(C20:C30)-C22</f>
        <v>1610353.0699999998</v>
      </c>
      <c r="D42" s="20"/>
      <c r="E42" s="22">
        <f>SUM(E20:E30)</f>
        <v>14451257</v>
      </c>
      <c r="F42" s="22">
        <f>SUM(F20:F30)-F22</f>
        <v>2013719.21</v>
      </c>
      <c r="H42" s="18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H49" sqref="H49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34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25.5" customHeight="1" x14ac:dyDescent="0.25">
      <c r="A10" s="39" t="s">
        <v>35</v>
      </c>
      <c r="B10" s="40"/>
      <c r="C10" s="41"/>
      <c r="D10" s="39" t="s">
        <v>35</v>
      </c>
      <c r="E10" s="40"/>
      <c r="F10" s="41"/>
    </row>
    <row r="11" spans="1:6" ht="18.7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31.5" hidden="1" customHeight="1" x14ac:dyDescent="0.25">
      <c r="A20" s="7"/>
      <c r="B20" s="10"/>
      <c r="C20" s="10"/>
      <c r="D20" s="7"/>
      <c r="E20" s="26"/>
      <c r="F20" s="11"/>
    </row>
    <row r="21" spans="1:6" ht="71.25" customHeight="1" x14ac:dyDescent="0.25">
      <c r="A21" s="7" t="s">
        <v>36</v>
      </c>
      <c r="B21" s="10">
        <v>12000</v>
      </c>
      <c r="C21" s="10"/>
      <c r="D21" s="7" t="s">
        <v>36</v>
      </c>
      <c r="E21" s="11">
        <f>B21</f>
        <v>12000</v>
      </c>
      <c r="F21" s="11"/>
    </row>
    <row r="22" spans="1:6" ht="33.75" customHeight="1" x14ac:dyDescent="0.25">
      <c r="A22" s="7" t="s">
        <v>32</v>
      </c>
      <c r="B22" s="10"/>
      <c r="C22" s="10">
        <v>706057</v>
      </c>
      <c r="D22" s="7" t="s">
        <v>32</v>
      </c>
      <c r="E22" s="11"/>
      <c r="F22" s="11">
        <f>C22+300862.84</f>
        <v>1006919.8400000001</v>
      </c>
    </row>
    <row r="23" spans="1:6" ht="44.25" hidden="1" customHeight="1" x14ac:dyDescent="0.25">
      <c r="A23" s="7"/>
      <c r="B23" s="10"/>
      <c r="C23" s="10"/>
      <c r="D23" s="7"/>
      <c r="E23" s="11">
        <f>B23</f>
        <v>0</v>
      </c>
      <c r="F23" s="11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15" hidden="1" customHeight="1" x14ac:dyDescent="0.25">
      <c r="A25" s="7" t="s">
        <v>37</v>
      </c>
      <c r="B25" s="10"/>
      <c r="C25" s="10"/>
      <c r="D25" s="7"/>
      <c r="E25" s="11"/>
      <c r="F25" s="11">
        <f>C25</f>
        <v>0</v>
      </c>
    </row>
    <row r="26" spans="1:6" ht="91.5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7">
        <f>SUM(B20:B32)</f>
        <v>12000</v>
      </c>
      <c r="C42" s="27">
        <f>SUM(C20:C32)</f>
        <v>706057</v>
      </c>
      <c r="D42" s="20"/>
      <c r="E42" s="27">
        <f>SUM(E20:E32)</f>
        <v>12000</v>
      </c>
      <c r="F42" s="27">
        <f>SUM(F20:F32)</f>
        <v>1006919.8400000001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H27" sqref="H27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38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44.25" customHeight="1" x14ac:dyDescent="0.25">
      <c r="A10" s="39" t="s">
        <v>39</v>
      </c>
      <c r="B10" s="40"/>
      <c r="C10" s="41"/>
      <c r="D10" s="39" t="s">
        <v>39</v>
      </c>
      <c r="E10" s="40"/>
      <c r="F10" s="41"/>
    </row>
    <row r="11" spans="1:6" ht="18.7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45" hidden="1" customHeight="1" x14ac:dyDescent="0.25">
      <c r="A20" s="7"/>
      <c r="B20" s="10"/>
      <c r="C20" s="10"/>
      <c r="D20" s="7"/>
      <c r="E20" s="26"/>
      <c r="F20" s="11"/>
    </row>
    <row r="21" spans="1:6" ht="30" customHeight="1" x14ac:dyDescent="0.25">
      <c r="A21" s="7" t="s">
        <v>40</v>
      </c>
      <c r="B21" s="21">
        <v>1500000</v>
      </c>
      <c r="C21" s="21"/>
      <c r="D21" s="7" t="s">
        <v>40</v>
      </c>
      <c r="E21" s="23">
        <f>B21</f>
        <v>1500000</v>
      </c>
      <c r="F21" s="23"/>
    </row>
    <row r="22" spans="1:6" ht="58.9" customHeight="1" x14ac:dyDescent="0.25">
      <c r="A22" s="7" t="s">
        <v>41</v>
      </c>
      <c r="B22" s="21">
        <v>1500000</v>
      </c>
      <c r="C22" s="21"/>
      <c r="D22" s="7" t="s">
        <v>41</v>
      </c>
      <c r="E22" s="23">
        <f>B22</f>
        <v>1500000</v>
      </c>
      <c r="F22" s="23"/>
    </row>
    <row r="23" spans="1:6" ht="44.25" customHeight="1" x14ac:dyDescent="0.25">
      <c r="A23" s="7" t="s">
        <v>42</v>
      </c>
      <c r="B23" s="21">
        <v>6619100</v>
      </c>
      <c r="C23" s="21"/>
      <c r="D23" s="7" t="s">
        <v>42</v>
      </c>
      <c r="E23" s="23">
        <f>B23+350000</f>
        <v>6969100</v>
      </c>
      <c r="F23" s="23"/>
    </row>
    <row r="24" spans="1:6" ht="34.5" customHeight="1" x14ac:dyDescent="0.25">
      <c r="A24" s="7" t="s">
        <v>45</v>
      </c>
      <c r="B24" s="21"/>
      <c r="C24" s="21">
        <v>105000</v>
      </c>
      <c r="D24" s="7" t="s">
        <v>45</v>
      </c>
      <c r="E24" s="23"/>
      <c r="F24" s="23">
        <f>30000+40000+35000+54000</f>
        <v>159000</v>
      </c>
    </row>
    <row r="25" spans="1:6" ht="51.75" customHeight="1" x14ac:dyDescent="0.25">
      <c r="A25" s="7" t="s">
        <v>43</v>
      </c>
      <c r="B25" s="21"/>
      <c r="C25" s="21">
        <v>5578099.4500000002</v>
      </c>
      <c r="D25" s="7" t="s">
        <v>43</v>
      </c>
      <c r="E25" s="23"/>
      <c r="F25" s="23">
        <f>C25+119729.7+90000+499500</f>
        <v>6287329.1500000004</v>
      </c>
    </row>
    <row r="26" spans="1:6" ht="150" customHeight="1" x14ac:dyDescent="0.25">
      <c r="A26" s="7" t="s">
        <v>31</v>
      </c>
      <c r="B26" s="28">
        <v>900000</v>
      </c>
      <c r="C26" s="21"/>
      <c r="D26" s="7" t="s">
        <v>31</v>
      </c>
      <c r="E26" s="25">
        <f>B26</f>
        <v>900000</v>
      </c>
      <c r="F26" s="23"/>
    </row>
    <row r="27" spans="1:6" ht="75" customHeight="1" x14ac:dyDescent="0.25">
      <c r="A27" s="7" t="s">
        <v>44</v>
      </c>
      <c r="B27" s="21">
        <v>200000</v>
      </c>
      <c r="C27" s="10"/>
      <c r="D27" s="7" t="s">
        <v>44</v>
      </c>
      <c r="E27" s="23">
        <v>200000</v>
      </c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SUM(B20:B32)</f>
        <v>10719100</v>
      </c>
      <c r="C42" s="22">
        <f>SUM(C20:C32)</f>
        <v>5683099.4500000002</v>
      </c>
      <c r="D42" s="22"/>
      <c r="E42" s="22">
        <f>SUM(E20:E32)</f>
        <v>11069100</v>
      </c>
      <c r="F42" s="22">
        <f>SUM(F20:F32)</f>
        <v>6446329.1500000004</v>
      </c>
      <c r="H42" s="18"/>
    </row>
    <row r="43" spans="1:8" x14ac:dyDescent="0.25">
      <c r="E43" s="3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E20" sqref="E20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46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37.5" customHeight="1" x14ac:dyDescent="0.25">
      <c r="A10" s="39" t="s">
        <v>47</v>
      </c>
      <c r="B10" s="40"/>
      <c r="C10" s="41"/>
      <c r="D10" s="39" t="s">
        <v>47</v>
      </c>
      <c r="E10" s="40"/>
      <c r="F10" s="41"/>
    </row>
    <row r="11" spans="1:6" ht="70.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70.5" customHeight="1" x14ac:dyDescent="0.25">
      <c r="A20" s="7" t="s">
        <v>48</v>
      </c>
      <c r="B20" s="21">
        <v>1300000</v>
      </c>
      <c r="C20" s="21"/>
      <c r="D20" s="7" t="s">
        <v>48</v>
      </c>
      <c r="E20" s="25">
        <f>B20+300000</f>
        <v>1600000</v>
      </c>
      <c r="F20" s="23"/>
    </row>
    <row r="21" spans="1:6" ht="71.25" hidden="1" customHeight="1" x14ac:dyDescent="0.25">
      <c r="A21" s="7"/>
      <c r="B21" s="21"/>
      <c r="C21" s="21"/>
      <c r="D21" s="7"/>
      <c r="E21" s="23">
        <f>B21</f>
        <v>0</v>
      </c>
      <c r="F21" s="23"/>
    </row>
    <row r="22" spans="1:6" ht="34.5" hidden="1" customHeight="1" x14ac:dyDescent="0.25">
      <c r="A22" s="7"/>
      <c r="B22" s="21"/>
      <c r="C22" s="21"/>
      <c r="D22" s="7"/>
      <c r="E22" s="23">
        <f>B22</f>
        <v>0</v>
      </c>
      <c r="F22" s="23"/>
    </row>
    <row r="23" spans="1:6" ht="44.25" hidden="1" customHeight="1" x14ac:dyDescent="0.25">
      <c r="A23" s="7"/>
      <c r="B23" s="21"/>
      <c r="C23" s="21"/>
      <c r="D23" s="7"/>
      <c r="E23" s="23"/>
      <c r="F23" s="23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51.75" hidden="1" customHeight="1" x14ac:dyDescent="0.25">
      <c r="A25" s="7" t="s">
        <v>37</v>
      </c>
      <c r="B25" s="10"/>
      <c r="C25" s="10"/>
      <c r="D25" s="7"/>
      <c r="E25" s="11"/>
      <c r="F25" s="11">
        <f>C25</f>
        <v>0</v>
      </c>
    </row>
    <row r="26" spans="1:6" ht="150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t="4.5" hidden="1" customHeight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SUM(B20:B32)</f>
        <v>1300000</v>
      </c>
      <c r="C42" s="22">
        <f>SUM(C20:C32)</f>
        <v>0</v>
      </c>
      <c r="D42" s="22"/>
      <c r="E42" s="22">
        <f>SUM(E20:E32)</f>
        <v>1600000</v>
      </c>
      <c r="F42" s="22">
        <f>SUM(F20:F32)</f>
        <v>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E42" sqref="E42:F42"/>
    </sheetView>
  </sheetViews>
  <sheetFormatPr defaultColWidth="9.140625" defaultRowHeight="15.75" x14ac:dyDescent="0.25"/>
  <cols>
    <col min="1" max="1" width="39.28515625" style="1" customWidth="1"/>
    <col min="2" max="2" width="15.28515625" style="1" customWidth="1"/>
    <col min="3" max="3" width="14.28515625" style="1" bestFit="1" customWidth="1"/>
    <col min="4" max="4" width="39.5703125" style="1" customWidth="1"/>
    <col min="5" max="5" width="15.42578125" style="1" bestFit="1" customWidth="1"/>
    <col min="6" max="6" width="14.28515625" style="1" bestFit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49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36" customHeight="1" x14ac:dyDescent="0.25">
      <c r="A10" s="39" t="s">
        <v>50</v>
      </c>
      <c r="B10" s="40"/>
      <c r="C10" s="41"/>
      <c r="D10" s="39" t="s">
        <v>50</v>
      </c>
      <c r="E10" s="40"/>
      <c r="F10" s="41"/>
    </row>
    <row r="11" spans="1:6" ht="18.7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45" x14ac:dyDescent="0.25">
      <c r="A20" s="7" t="s">
        <v>51</v>
      </c>
      <c r="B20" s="21">
        <v>4500000</v>
      </c>
      <c r="C20" s="10"/>
      <c r="D20" s="7" t="s">
        <v>51</v>
      </c>
      <c r="E20" s="13">
        <f>B20-1604000</f>
        <v>2896000</v>
      </c>
      <c r="F20" s="11"/>
    </row>
    <row r="21" spans="1:6" ht="31.5" customHeight="1" x14ac:dyDescent="0.25">
      <c r="A21" s="7" t="s">
        <v>52</v>
      </c>
      <c r="B21" s="21">
        <v>2031200</v>
      </c>
      <c r="C21" s="21">
        <v>2623887</v>
      </c>
      <c r="D21" s="7" t="s">
        <v>52</v>
      </c>
      <c r="E21" s="23">
        <f>B21</f>
        <v>2031200</v>
      </c>
      <c r="F21" s="23">
        <f>C21</f>
        <v>2623887</v>
      </c>
    </row>
    <row r="22" spans="1:6" ht="58.9" hidden="1" customHeight="1" x14ac:dyDescent="0.25">
      <c r="A22" s="7"/>
      <c r="B22" s="21"/>
      <c r="C22" s="21"/>
      <c r="D22" s="7"/>
      <c r="E22" s="23"/>
      <c r="F22" s="23"/>
    </row>
    <row r="23" spans="1:6" ht="44.25" hidden="1" customHeight="1" x14ac:dyDescent="0.25">
      <c r="A23" s="7"/>
      <c r="B23" s="21"/>
      <c r="C23" s="21"/>
      <c r="D23" s="7"/>
      <c r="E23" s="23"/>
      <c r="F23" s="23"/>
    </row>
    <row r="24" spans="1:6" ht="34.5" hidden="1" customHeight="1" x14ac:dyDescent="0.25">
      <c r="A24" s="7"/>
      <c r="B24" s="21"/>
      <c r="C24" s="21"/>
      <c r="D24" s="7"/>
      <c r="E24" s="23"/>
      <c r="F24" s="23"/>
    </row>
    <row r="25" spans="1:6" ht="51.75" hidden="1" customHeight="1" x14ac:dyDescent="0.25">
      <c r="A25" s="7"/>
      <c r="B25" s="21"/>
      <c r="C25" s="21"/>
      <c r="D25" s="7"/>
      <c r="E25" s="23"/>
      <c r="F25" s="23"/>
    </row>
    <row r="26" spans="1:6" ht="150" hidden="1" customHeight="1" x14ac:dyDescent="0.25">
      <c r="A26" s="7"/>
      <c r="B26" s="28"/>
      <c r="C26" s="21"/>
      <c r="D26" s="7"/>
      <c r="E26" s="25"/>
      <c r="F26" s="23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SUM(B20:B32)</f>
        <v>6531200</v>
      </c>
      <c r="C42" s="22">
        <f>SUM(C20:C32)</f>
        <v>2623887</v>
      </c>
      <c r="D42" s="22"/>
      <c r="E42" s="22">
        <f>SUM(E20:E32)</f>
        <v>4927200</v>
      </c>
      <c r="F42" s="22">
        <f>SUM(F20:F32)</f>
        <v>2623887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1" workbookViewId="0">
      <selection activeCell="E42" sqref="E42:F4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53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25.5" customHeight="1" x14ac:dyDescent="0.25">
      <c r="A10" s="39" t="s">
        <v>54</v>
      </c>
      <c r="B10" s="40"/>
      <c r="C10" s="41"/>
      <c r="D10" s="39" t="s">
        <v>54</v>
      </c>
      <c r="E10" s="40"/>
      <c r="F10" s="41"/>
    </row>
    <row r="11" spans="1:6" ht="70.5" customHeight="1" x14ac:dyDescent="0.25">
      <c r="A11" s="39" t="s">
        <v>55</v>
      </c>
      <c r="B11" s="40"/>
      <c r="C11" s="41"/>
      <c r="D11" s="39" t="s">
        <v>55</v>
      </c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45" hidden="1" customHeight="1" x14ac:dyDescent="0.25">
      <c r="A20" s="7"/>
      <c r="B20" s="10"/>
      <c r="C20" s="10"/>
      <c r="D20" s="7"/>
      <c r="E20" s="26"/>
      <c r="F20" s="11"/>
    </row>
    <row r="21" spans="1:6" ht="33.75" customHeight="1" x14ac:dyDescent="0.25">
      <c r="A21" s="7" t="s">
        <v>56</v>
      </c>
      <c r="B21" s="10">
        <v>150000</v>
      </c>
      <c r="C21" s="10"/>
      <c r="D21" s="7" t="s">
        <v>56</v>
      </c>
      <c r="E21" s="11">
        <f>B21</f>
        <v>150000</v>
      </c>
      <c r="F21" s="11"/>
    </row>
    <row r="22" spans="1:6" ht="31.5" customHeight="1" x14ac:dyDescent="0.25">
      <c r="A22" s="7" t="s">
        <v>57</v>
      </c>
      <c r="B22" s="10">
        <v>1694500</v>
      </c>
      <c r="C22" s="10"/>
      <c r="D22" s="7" t="s">
        <v>57</v>
      </c>
      <c r="E22" s="11">
        <f>B22-450000</f>
        <v>1244500</v>
      </c>
      <c r="F22" s="11"/>
    </row>
    <row r="23" spans="1:6" ht="44.25" customHeight="1" x14ac:dyDescent="0.25">
      <c r="A23" s="7" t="s">
        <v>43</v>
      </c>
      <c r="B23" s="10"/>
      <c r="C23" s="10">
        <v>4693680.1500000004</v>
      </c>
      <c r="D23" s="7" t="s">
        <v>43</v>
      </c>
      <c r="E23" s="11"/>
      <c r="F23" s="11">
        <f>C23+165278.44+1352170.25+123872.22</f>
        <v>6335001.0600000005</v>
      </c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51.75" hidden="1" customHeight="1" x14ac:dyDescent="0.25">
      <c r="A25" s="7" t="s">
        <v>37</v>
      </c>
      <c r="B25" s="10"/>
      <c r="C25" s="10"/>
      <c r="D25" s="7"/>
      <c r="E25" s="11"/>
      <c r="F25" s="11">
        <f>C25</f>
        <v>0</v>
      </c>
    </row>
    <row r="26" spans="1:6" ht="150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/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7">
        <f>SUM(B20:B32)</f>
        <v>1844500</v>
      </c>
      <c r="C42" s="27">
        <f>SUM(C20:C32)</f>
        <v>4693680.1500000004</v>
      </c>
      <c r="D42" s="20"/>
      <c r="E42" s="27">
        <f>SUM(E20:E32)</f>
        <v>1394500</v>
      </c>
      <c r="F42" s="27">
        <f>SUM(F20:F32)</f>
        <v>6335001.0600000005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E42" sqref="E42:F42"/>
    </sheetView>
  </sheetViews>
  <sheetFormatPr defaultColWidth="9.140625" defaultRowHeight="15.75" x14ac:dyDescent="0.25"/>
  <cols>
    <col min="1" max="1" width="39.28515625" style="1" customWidth="1"/>
    <col min="2" max="2" width="14.28515625" style="1" bestFit="1" customWidth="1"/>
    <col min="3" max="3" width="13.5703125" style="1" customWidth="1"/>
    <col min="4" max="4" width="39.5703125" style="1" customWidth="1"/>
    <col min="5" max="5" width="14.285156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.75" customHeight="1" x14ac:dyDescent="0.25">
      <c r="A2" s="52" t="s">
        <v>14</v>
      </c>
      <c r="B2" s="52"/>
      <c r="C2" s="52"/>
      <c r="D2" s="52"/>
      <c r="E2" s="52"/>
      <c r="F2" s="52"/>
    </row>
    <row r="3" spans="1:6" ht="15.75" customHeight="1" x14ac:dyDescent="0.25">
      <c r="A3" s="52" t="s">
        <v>58</v>
      </c>
      <c r="B3" s="52"/>
      <c r="C3" s="52"/>
      <c r="D3" s="52"/>
      <c r="E3" s="52"/>
      <c r="F3" s="52"/>
    </row>
    <row r="4" spans="1:6" ht="15.75" customHeight="1" x14ac:dyDescent="0.25">
      <c r="A4" s="52" t="s">
        <v>7</v>
      </c>
      <c r="B4" s="52"/>
      <c r="C4" s="52"/>
      <c r="D4" s="52"/>
      <c r="E4" s="52"/>
      <c r="F4" s="52"/>
    </row>
    <row r="6" spans="1:6" x14ac:dyDescent="0.25">
      <c r="A6" s="53" t="s">
        <v>1</v>
      </c>
      <c r="B6" s="54"/>
      <c r="C6" s="55"/>
      <c r="D6" s="53" t="s">
        <v>2</v>
      </c>
      <c r="E6" s="54"/>
      <c r="F6" s="55"/>
    </row>
    <row r="7" spans="1:6" ht="33" customHeight="1" x14ac:dyDescent="0.25">
      <c r="A7" s="48" t="s">
        <v>6</v>
      </c>
      <c r="B7" s="50" t="s">
        <v>5</v>
      </c>
      <c r="C7" s="51"/>
      <c r="D7" s="48" t="s">
        <v>6</v>
      </c>
      <c r="E7" s="50" t="s">
        <v>5</v>
      </c>
      <c r="F7" s="51"/>
    </row>
    <row r="8" spans="1:6" ht="32.25" customHeight="1" x14ac:dyDescent="0.25">
      <c r="A8" s="49"/>
      <c r="B8" s="2" t="s">
        <v>11</v>
      </c>
      <c r="C8" s="2" t="s">
        <v>12</v>
      </c>
      <c r="D8" s="49"/>
      <c r="E8" s="2" t="s">
        <v>11</v>
      </c>
      <c r="F8" s="2" t="s">
        <v>12</v>
      </c>
    </row>
    <row r="9" spans="1:6" ht="17.25" customHeight="1" x14ac:dyDescent="0.25">
      <c r="A9" s="45" t="s">
        <v>3</v>
      </c>
      <c r="B9" s="46"/>
      <c r="C9" s="46"/>
      <c r="D9" s="46"/>
      <c r="E9" s="46"/>
      <c r="F9" s="47"/>
    </row>
    <row r="10" spans="1:6" ht="51.75" customHeight="1" x14ac:dyDescent="0.25">
      <c r="A10" s="39" t="s">
        <v>59</v>
      </c>
      <c r="B10" s="40"/>
      <c r="C10" s="41"/>
      <c r="D10" s="39" t="s">
        <v>59</v>
      </c>
      <c r="E10" s="40"/>
      <c r="F10" s="41"/>
    </row>
    <row r="11" spans="1:6" ht="70.5" hidden="1" customHeight="1" x14ac:dyDescent="0.25">
      <c r="A11" s="39"/>
      <c r="B11" s="40"/>
      <c r="C11" s="41"/>
      <c r="D11" s="39"/>
      <c r="E11" s="40"/>
      <c r="F11" s="41"/>
    </row>
    <row r="12" spans="1:6" ht="65.25" hidden="1" customHeight="1" x14ac:dyDescent="0.25">
      <c r="A12" s="39"/>
      <c r="B12" s="40"/>
      <c r="C12" s="41"/>
      <c r="D12" s="39"/>
      <c r="E12" s="40"/>
      <c r="F12" s="41"/>
    </row>
    <row r="13" spans="1:6" ht="63" hidden="1" customHeight="1" x14ac:dyDescent="0.25">
      <c r="A13" s="39"/>
      <c r="B13" s="40"/>
      <c r="C13" s="41"/>
      <c r="D13" s="39"/>
      <c r="E13" s="40"/>
      <c r="F13" s="41"/>
    </row>
    <row r="14" spans="1:6" ht="65.25" hidden="1" customHeight="1" x14ac:dyDescent="0.25">
      <c r="A14" s="39"/>
      <c r="B14" s="40"/>
      <c r="C14" s="41"/>
      <c r="D14" s="39"/>
      <c r="E14" s="40"/>
      <c r="F14" s="41"/>
    </row>
    <row r="15" spans="1:6" ht="33" hidden="1" customHeight="1" x14ac:dyDescent="0.25">
      <c r="A15" s="39"/>
      <c r="B15" s="40"/>
      <c r="C15" s="41"/>
      <c r="D15" s="39"/>
      <c r="E15" s="40"/>
      <c r="F15" s="41"/>
    </row>
    <row r="16" spans="1:6" ht="66" hidden="1" customHeight="1" x14ac:dyDescent="0.25">
      <c r="A16" s="39"/>
      <c r="B16" s="40"/>
      <c r="C16" s="41"/>
      <c r="D16" s="39"/>
      <c r="E16" s="40"/>
      <c r="F16" s="41"/>
    </row>
    <row r="17" spans="1:6" ht="50.25" hidden="1" customHeight="1" x14ac:dyDescent="0.25">
      <c r="A17" s="39"/>
      <c r="B17" s="40"/>
      <c r="C17" s="41"/>
      <c r="D17" s="39"/>
      <c r="E17" s="40"/>
      <c r="F17" s="41"/>
    </row>
    <row r="18" spans="1:6" ht="48.75" hidden="1" customHeight="1" x14ac:dyDescent="0.25">
      <c r="A18" s="42"/>
      <c r="B18" s="43"/>
      <c r="C18" s="44"/>
      <c r="D18" s="39"/>
      <c r="E18" s="40"/>
      <c r="F18" s="41"/>
    </row>
    <row r="19" spans="1:6" ht="30.75" customHeight="1" x14ac:dyDescent="0.25">
      <c r="A19" s="42" t="s">
        <v>4</v>
      </c>
      <c r="B19" s="43"/>
      <c r="C19" s="43"/>
      <c r="D19" s="43"/>
      <c r="E19" s="43"/>
      <c r="F19" s="44"/>
    </row>
    <row r="20" spans="1:6" ht="65.25" customHeight="1" x14ac:dyDescent="0.25">
      <c r="A20" s="7" t="s">
        <v>60</v>
      </c>
      <c r="B20" s="21">
        <v>430000</v>
      </c>
      <c r="C20" s="21"/>
      <c r="D20" s="7" t="s">
        <v>60</v>
      </c>
      <c r="E20" s="25">
        <f>B20</f>
        <v>430000</v>
      </c>
      <c r="F20" s="23"/>
    </row>
    <row r="21" spans="1:6" ht="30.75" customHeight="1" x14ac:dyDescent="0.25">
      <c r="A21" s="7"/>
      <c r="B21" s="21"/>
      <c r="C21" s="21"/>
      <c r="D21" s="7" t="s">
        <v>37</v>
      </c>
      <c r="E21" s="23"/>
      <c r="F21" s="23">
        <v>150000</v>
      </c>
    </row>
    <row r="22" spans="1:6" ht="58.9" hidden="1" customHeight="1" x14ac:dyDescent="0.25">
      <c r="A22" s="7"/>
      <c r="B22" s="21"/>
      <c r="C22" s="21"/>
      <c r="D22" s="7"/>
      <c r="E22" s="23"/>
      <c r="F22" s="23"/>
    </row>
    <row r="23" spans="1:6" ht="44.25" hidden="1" customHeight="1" x14ac:dyDescent="0.25">
      <c r="A23" s="7"/>
      <c r="B23" s="10"/>
      <c r="C23" s="10"/>
      <c r="D23" s="7"/>
      <c r="E23" s="11"/>
      <c r="F23" s="11"/>
    </row>
    <row r="24" spans="1:6" ht="34.5" hidden="1" customHeight="1" x14ac:dyDescent="0.25">
      <c r="A24" s="7"/>
      <c r="B24" s="10"/>
      <c r="C24" s="10"/>
      <c r="D24" s="7"/>
      <c r="E24" s="11"/>
      <c r="F24" s="11"/>
    </row>
    <row r="25" spans="1:6" ht="51.75" hidden="1" customHeight="1" x14ac:dyDescent="0.25">
      <c r="A25" s="7"/>
      <c r="B25" s="10"/>
      <c r="C25" s="10"/>
      <c r="D25" s="7"/>
      <c r="E25" s="11"/>
      <c r="F25" s="11"/>
    </row>
    <row r="26" spans="1:6" ht="150" hidden="1" customHeight="1" x14ac:dyDescent="0.25">
      <c r="A26" s="7"/>
      <c r="B26" s="12"/>
      <c r="C26" s="10"/>
      <c r="D26" s="7"/>
      <c r="E26" s="13"/>
      <c r="F26" s="11"/>
    </row>
    <row r="27" spans="1:6" ht="30.75" hidden="1" customHeight="1" x14ac:dyDescent="0.25">
      <c r="A27" s="7"/>
      <c r="B27" s="10"/>
      <c r="C27" s="10"/>
      <c r="D27" s="7"/>
      <c r="E27" s="11"/>
      <c r="F27" s="11"/>
    </row>
    <row r="28" spans="1:6" ht="31.5" hidden="1" customHeight="1" x14ac:dyDescent="0.25">
      <c r="A28" s="7"/>
      <c r="B28" s="11"/>
      <c r="C28" s="11"/>
      <c r="D28" s="7"/>
      <c r="E28" s="11"/>
      <c r="F28" s="11"/>
    </row>
    <row r="29" spans="1:6" ht="30.75" hidden="1" customHeight="1" x14ac:dyDescent="0.25">
      <c r="A29" s="7"/>
      <c r="B29" s="14"/>
      <c r="C29" s="11"/>
      <c r="D29" s="7"/>
      <c r="E29" s="14"/>
      <c r="F29" s="11"/>
    </row>
    <row r="30" spans="1:6" ht="31.5" hidden="1" customHeight="1" x14ac:dyDescent="0.25">
      <c r="A30" s="7"/>
      <c r="B30" s="15"/>
      <c r="C30" s="10"/>
      <c r="D30" s="7"/>
      <c r="E30" s="14"/>
      <c r="F30" s="11"/>
    </row>
    <row r="31" spans="1:6" ht="31.5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31.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45"/>
      <c r="B35" s="46"/>
      <c r="C35" s="46"/>
      <c r="D35" s="46"/>
      <c r="E35" s="46"/>
      <c r="F35" s="4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2">
        <f>SUM(B20:B30)-B22</f>
        <v>430000</v>
      </c>
      <c r="C42" s="22">
        <f>SUM(C20:C30)</f>
        <v>0</v>
      </c>
      <c r="D42" s="22"/>
      <c r="E42" s="22">
        <f>SUM(E20:E30)</f>
        <v>430000</v>
      </c>
      <c r="F42" s="22">
        <f>SUM(F20:F30)</f>
        <v>150000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0150</vt:lpstr>
      <vt:lpstr>2010</vt:lpstr>
      <vt:lpstr>3104</vt:lpstr>
      <vt:lpstr>3133</vt:lpstr>
      <vt:lpstr>6030</vt:lpstr>
      <vt:lpstr>6071</vt:lpstr>
      <vt:lpstr>7461</vt:lpstr>
      <vt:lpstr>8110</vt:lpstr>
      <vt:lpstr>8220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2024-12-09T12:02:08Z</dcterms:modified>
</cp:coreProperties>
</file>